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260" yWindow="197" windowWidth="14803" windowHeight="9094" tabRatio="645"/>
  </bookViews>
  <sheets>
    <sheet name="CapTIvate Metal Touch" sheetId="4" r:id="rId1"/>
    <sheet name="Sheet2" sheetId="3" r:id="rId2"/>
  </sheets>
  <definedNames>
    <definedName name="D">'CapTIvate Metal Touch'!$E$13</definedName>
    <definedName name="d_1">'CapTIvate Metal Touch'!$E$22</definedName>
    <definedName name="d_2">'CapTIvate Metal Touch'!$E$16</definedName>
    <definedName name="E">'CapTIvate Metal Touch'!$F$7</definedName>
    <definedName name="F">'CapTIvate Metal Touch'!$E$20</definedName>
    <definedName name="H">'CapTIvate Metal Touch'!$E$10</definedName>
    <definedName name="L">'CapTIvate Metal Touch'!$E$18</definedName>
    <definedName name="Material">Sheet2!$A$1:$A$3</definedName>
  </definedNames>
  <calcPr calcId="145621"/>
</workbook>
</file>

<file path=xl/calcChain.xml><?xml version="1.0" encoding="utf-8"?>
<calcChain xmlns="http://schemas.openxmlformats.org/spreadsheetml/2006/main">
  <c r="E18" i="4" l="1"/>
  <c r="H13" i="4" l="1"/>
  <c r="F7" i="4" l="1"/>
  <c r="E22" i="4" s="1"/>
  <c r="H22" i="4" l="1"/>
  <c r="H18" i="4"/>
</calcChain>
</file>

<file path=xl/sharedStrings.xml><?xml version="1.0" encoding="utf-8"?>
<sst xmlns="http://schemas.openxmlformats.org/spreadsheetml/2006/main" count="27" uniqueCount="22">
  <si>
    <t>Material</t>
  </si>
  <si>
    <t>Young's Module (E)</t>
  </si>
  <si>
    <t>Aluminium</t>
  </si>
  <si>
    <t>Stainless Steel</t>
  </si>
  <si>
    <t>Other</t>
  </si>
  <si>
    <t>Other(User Input)</t>
  </si>
  <si>
    <t xml:space="preserve"> </t>
  </si>
  <si>
    <t>um</t>
  </si>
  <si>
    <t>gram</t>
  </si>
  <si>
    <t>mm</t>
  </si>
  <si>
    <t>Electrode size</t>
  </si>
  <si>
    <t>Texas Instruments</t>
  </si>
  <si>
    <t>Spacer</t>
  </si>
  <si>
    <t>Diameter (D+2)</t>
  </si>
  <si>
    <t>Conductive Overlay</t>
  </si>
  <si>
    <t>CapTIvate Metal Touch Deflection Tool</t>
  </si>
  <si>
    <t>Thickness (d2)</t>
  </si>
  <si>
    <t>Gpa</t>
  </si>
  <si>
    <t>Diameter (D)</t>
  </si>
  <si>
    <t>Thickness (H)</t>
  </si>
  <si>
    <t>Force (F)</t>
  </si>
  <si>
    <t>Deflection (d1)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</si>
</sst>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1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8"/>
      <color rgb="FFFF0000"/>
      <name val="Calibri"/>
      <family val="2"/>
      <scheme val="minor"/>
    </font>
    <font>
      <b/>
      <sz val="20"/>
      <color theme="1"/>
      <name val="Arial"/>
      <family val="2"/>
    </font>
    <font>
      <sz val="16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name val="Calibri"/>
      <family val="2"/>
      <scheme val="minor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3" fillId="4" borderId="12" xfId="2" applyFont="1" applyFill="1" applyBorder="1" applyAlignment="1" applyProtection="1"/>
    <xf numFmtId="0" fontId="3" fillId="4" borderId="13" xfId="2" applyFont="1" applyFill="1" applyBorder="1" applyAlignment="1" applyProtection="1"/>
    <xf numFmtId="0" fontId="4" fillId="4" borderId="2" xfId="0" applyFont="1" applyFill="1" applyBorder="1" applyAlignment="1" applyProtection="1"/>
    <xf numFmtId="0" fontId="7" fillId="4" borderId="12" xfId="2" applyFont="1" applyFill="1" applyBorder="1" applyAlignment="1" applyProtection="1"/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5" fillId="4" borderId="13" xfId="0" applyFont="1" applyFill="1" applyBorder="1" applyAlignment="1" applyProtection="1">
      <alignment horizontal="center"/>
    </xf>
    <xf numFmtId="0" fontId="3" fillId="6" borderId="2" xfId="2" applyFont="1" applyFill="1" applyBorder="1" applyAlignment="1" applyProtection="1"/>
    <xf numFmtId="0" fontId="6" fillId="4" borderId="4" xfId="0" applyFont="1" applyFill="1" applyBorder="1" applyAlignment="1" applyProtection="1"/>
    <xf numFmtId="0" fontId="6" fillId="4" borderId="5" xfId="0" applyFont="1" applyFill="1" applyBorder="1" applyAlignment="1" applyProtection="1"/>
    <xf numFmtId="0" fontId="0" fillId="0" borderId="14" xfId="0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8" xfId="0" applyFill="1" applyBorder="1" applyProtection="1">
      <protection locked="0"/>
    </xf>
    <xf numFmtId="0" fontId="6" fillId="4" borderId="0" xfId="0" applyFont="1" applyFill="1" applyBorder="1" applyAlignment="1" applyProtection="1"/>
    <xf numFmtId="0" fontId="0" fillId="0" borderId="9" xfId="0" applyBorder="1" applyProtection="1">
      <protection locked="0"/>
    </xf>
    <xf numFmtId="0" fontId="9" fillId="3" borderId="2" xfId="2" applyFont="1" applyBorder="1" applyAlignment="1" applyProtection="1">
      <alignment horizontal="center"/>
    </xf>
    <xf numFmtId="0" fontId="9" fillId="3" borderId="12" xfId="2" applyFont="1" applyBorder="1" applyAlignment="1" applyProtection="1">
      <alignment horizontal="center"/>
    </xf>
    <xf numFmtId="0" fontId="9" fillId="3" borderId="11" xfId="2" applyFont="1" applyBorder="1" applyAlignment="1" applyProtection="1">
      <alignment horizontal="center"/>
    </xf>
    <xf numFmtId="0" fontId="10" fillId="5" borderId="2" xfId="0" applyFont="1" applyFill="1" applyBorder="1" applyProtection="1"/>
    <xf numFmtId="0" fontId="10" fillId="4" borderId="2" xfId="0" applyFont="1" applyFill="1" applyBorder="1" applyProtection="1"/>
    <xf numFmtId="11" fontId="10" fillId="4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11" fillId="2" borderId="2" xfId="1" applyFont="1" applyBorder="1" applyAlignment="1" applyProtection="1"/>
    <xf numFmtId="0" fontId="0" fillId="4" borderId="3" xfId="0" applyFill="1" applyBorder="1" applyProtection="1"/>
    <xf numFmtId="0" fontId="0" fillId="4" borderId="6" xfId="0" applyFill="1" applyBorder="1" applyProtection="1"/>
    <xf numFmtId="0" fontId="10" fillId="4" borderId="2" xfId="0" applyFont="1" applyFill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</xf>
    <xf numFmtId="0" fontId="4" fillId="4" borderId="2" xfId="0" applyFont="1" applyFill="1" applyBorder="1" applyAlignment="1" applyProtection="1">
      <alignment horizontal="center"/>
    </xf>
    <xf numFmtId="0" fontId="9" fillId="3" borderId="4" xfId="2" applyFont="1" applyBorder="1" applyAlignment="1" applyProtection="1">
      <alignment horizontal="center"/>
    </xf>
    <xf numFmtId="0" fontId="9" fillId="3" borderId="5" xfId="2" applyFont="1" applyBorder="1" applyAlignment="1" applyProtection="1">
      <alignment horizontal="center"/>
    </xf>
    <xf numFmtId="0" fontId="11" fillId="2" borderId="2" xfId="1" applyFont="1" applyBorder="1" applyAlignment="1" applyProtection="1">
      <alignment horizontal="center"/>
    </xf>
    <xf numFmtId="0" fontId="8" fillId="4" borderId="6" xfId="0" applyFont="1" applyFill="1" applyBorder="1" applyAlignment="1" applyProtection="1">
      <alignment horizontal="center"/>
    </xf>
    <xf numFmtId="0" fontId="8" fillId="4" borderId="0" xfId="0" applyFont="1" applyFill="1" applyBorder="1" applyAlignment="1" applyProtection="1">
      <alignment horizontal="center"/>
    </xf>
    <xf numFmtId="0" fontId="8" fillId="4" borderId="7" xfId="0" applyFont="1" applyFill="1" applyBorder="1" applyAlignment="1" applyProtection="1">
      <alignment horizontal="center"/>
    </xf>
    <xf numFmtId="0" fontId="12" fillId="4" borderId="8" xfId="0" applyFont="1" applyFill="1" applyBorder="1" applyAlignment="1" applyProtection="1">
      <alignment horizontal="right"/>
    </xf>
    <xf numFmtId="0" fontId="12" fillId="4" borderId="9" xfId="0" applyFont="1" applyFill="1" applyBorder="1" applyAlignment="1" applyProtection="1">
      <alignment horizontal="right"/>
    </xf>
    <xf numFmtId="0" fontId="12" fillId="4" borderId="10" xfId="0" applyFont="1" applyFill="1" applyBorder="1" applyAlignment="1" applyProtection="1">
      <alignment horizontal="right"/>
    </xf>
    <xf numFmtId="0" fontId="10" fillId="5" borderId="15" xfId="0" applyFont="1" applyFill="1" applyBorder="1" applyAlignment="1" applyProtection="1">
      <alignment horizontal="center"/>
    </xf>
    <xf numFmtId="0" fontId="10" fillId="5" borderId="16" xfId="0" applyFont="1" applyFill="1" applyBorder="1" applyAlignment="1" applyProtection="1">
      <alignment horizontal="center"/>
    </xf>
    <xf numFmtId="0" fontId="4" fillId="4" borderId="11" xfId="0" applyFont="1" applyFill="1" applyBorder="1" applyAlignment="1" applyProtection="1">
      <alignment horizontal="left" vertical="center"/>
    </xf>
    <xf numFmtId="0" fontId="4" fillId="4" borderId="13" xfId="0" applyFont="1" applyFill="1" applyBorder="1" applyAlignment="1" applyProtection="1">
      <alignment horizontal="left" vertical="center"/>
    </xf>
    <xf numFmtId="0" fontId="9" fillId="3" borderId="0" xfId="2" applyFont="1" applyBorder="1" applyAlignment="1" applyProtection="1">
      <alignment horizontal="center"/>
    </xf>
    <xf numFmtId="0" fontId="9" fillId="3" borderId="7" xfId="2" applyFont="1" applyBorder="1" applyAlignment="1" applyProtection="1">
      <alignment horizontal="center"/>
    </xf>
    <xf numFmtId="0" fontId="10" fillId="5" borderId="3" xfId="0" applyFont="1" applyFill="1" applyBorder="1" applyAlignment="1" applyProtection="1">
      <alignment horizontal="center"/>
    </xf>
    <xf numFmtId="0" fontId="10" fillId="5" borderId="4" xfId="0" applyFont="1" applyFill="1" applyBorder="1" applyAlignment="1" applyProtection="1">
      <alignment horizontal="center"/>
    </xf>
    <xf numFmtId="0" fontId="10" fillId="5" borderId="5" xfId="0" applyFont="1" applyFill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</cellXfs>
  <cellStyles count="3">
    <cellStyle name="Accent1" xfId="2" builtinId="29"/>
    <cellStyle name="Calculation" xfId="1" builtinId="22"/>
    <cellStyle name="Normal" xfId="0" builtinId="0"/>
  </cellStyles>
  <dxfs count="10"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theme="0" tint="-4.9989318521683403E-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13971</xdr:colOff>
      <xdr:row>18</xdr:row>
      <xdr:rowOff>10886</xdr:rowOff>
    </xdr:from>
    <xdr:to>
      <xdr:col>2</xdr:col>
      <xdr:colOff>4637315</xdr:colOff>
      <xdr:row>21</xdr:row>
      <xdr:rowOff>239486</xdr:rowOff>
    </xdr:to>
    <xdr:sp macro="" textlink="">
      <xdr:nvSpPr>
        <xdr:cNvPr id="7" name="TextBox 6"/>
        <xdr:cNvSpPr txBox="1"/>
      </xdr:nvSpPr>
      <xdr:spPr>
        <a:xfrm>
          <a:off x="601800" y="4577443"/>
          <a:ext cx="4623344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</a:t>
          </a:r>
        </a:p>
        <a:p>
          <a:r>
            <a:rPr lang="en-US" sz="1100"/>
            <a:t>This tools is used for the deflection evaluation of CapTIvate metal touch. Evaluation result is just for reference. </a:t>
          </a:r>
          <a:r>
            <a:rPr lang="en-US" sz="1100" baseline="0"/>
            <a:t> </a:t>
          </a:r>
        </a:p>
        <a:p>
          <a:r>
            <a:rPr lang="en-US" sz="1100" baseline="0"/>
            <a:t>The deflection is estimated based on ideal beam mechanics, without any warranty.</a:t>
          </a:r>
          <a:endParaRPr lang="en-US" sz="1100"/>
        </a:p>
      </xdr:txBody>
    </xdr:sp>
    <xdr:clientData/>
  </xdr:twoCellAnchor>
  <xdr:twoCellAnchor>
    <xdr:from>
      <xdr:col>2</xdr:col>
      <xdr:colOff>941613</xdr:colOff>
      <xdr:row>11</xdr:row>
      <xdr:rowOff>58369</xdr:rowOff>
    </xdr:from>
    <xdr:to>
      <xdr:col>2</xdr:col>
      <xdr:colOff>3565070</xdr:colOff>
      <xdr:row>17</xdr:row>
      <xdr:rowOff>21771</xdr:rowOff>
    </xdr:to>
    <xdr:sp macro="" textlink="">
      <xdr:nvSpPr>
        <xdr:cNvPr id="9" name="TextBox 8"/>
        <xdr:cNvSpPr txBox="1"/>
      </xdr:nvSpPr>
      <xdr:spPr>
        <a:xfrm>
          <a:off x="1529442" y="2872326"/>
          <a:ext cx="2623457" cy="1465631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Evaluation</a:t>
          </a:r>
          <a:r>
            <a:rPr lang="en-US" sz="1600" b="1" baseline="0">
              <a:latin typeface="Arial" panose="020B0604020202020204" pitchFamily="34" charset="0"/>
              <a:cs typeface="Arial" panose="020B0604020202020204" pitchFamily="34" charset="0"/>
            </a:rPr>
            <a:t> Indicator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1392416</xdr:colOff>
      <xdr:row>12</xdr:row>
      <xdr:rowOff>231177</xdr:rowOff>
    </xdr:from>
    <xdr:to>
      <xdr:col>2</xdr:col>
      <xdr:colOff>3145882</xdr:colOff>
      <xdr:row>13</xdr:row>
      <xdr:rowOff>202602</xdr:rowOff>
    </xdr:to>
    <xdr:sp macro="" textlink="">
      <xdr:nvSpPr>
        <xdr:cNvPr id="10" name="TextBox 9"/>
        <xdr:cNvSpPr txBox="1"/>
      </xdr:nvSpPr>
      <xdr:spPr>
        <a:xfrm>
          <a:off x="1980245" y="3295506"/>
          <a:ext cx="1753466" cy="221796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GOOD</a:t>
          </a:r>
        </a:p>
      </xdr:txBody>
    </xdr:sp>
    <xdr:clientData/>
  </xdr:twoCellAnchor>
  <xdr:twoCellAnchor>
    <xdr:from>
      <xdr:col>2</xdr:col>
      <xdr:colOff>1382891</xdr:colOff>
      <xdr:row>14</xdr:row>
      <xdr:rowOff>81254</xdr:rowOff>
    </xdr:from>
    <xdr:to>
      <xdr:col>2</xdr:col>
      <xdr:colOff>3136357</xdr:colOff>
      <xdr:row>15</xdr:row>
      <xdr:rowOff>52678</xdr:rowOff>
    </xdr:to>
    <xdr:sp macro="" textlink="">
      <xdr:nvSpPr>
        <xdr:cNvPr id="11" name="TextBox 10"/>
        <xdr:cNvSpPr txBox="1"/>
      </xdr:nvSpPr>
      <xdr:spPr>
        <a:xfrm>
          <a:off x="1970720" y="3646325"/>
          <a:ext cx="1753466" cy="22179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OK</a:t>
          </a:r>
        </a:p>
      </xdr:txBody>
    </xdr:sp>
    <xdr:clientData/>
  </xdr:twoCellAnchor>
  <xdr:twoCellAnchor>
    <xdr:from>
      <xdr:col>2</xdr:col>
      <xdr:colOff>1382891</xdr:colOff>
      <xdr:row>15</xdr:row>
      <xdr:rowOff>193078</xdr:rowOff>
    </xdr:from>
    <xdr:to>
      <xdr:col>2</xdr:col>
      <xdr:colOff>3136357</xdr:colOff>
      <xdr:row>16</xdr:row>
      <xdr:rowOff>164505</xdr:rowOff>
    </xdr:to>
    <xdr:sp macro="" textlink="">
      <xdr:nvSpPr>
        <xdr:cNvPr id="12" name="TextBox 11"/>
        <xdr:cNvSpPr txBox="1"/>
      </xdr:nvSpPr>
      <xdr:spPr>
        <a:xfrm>
          <a:off x="1970720" y="4008521"/>
          <a:ext cx="1753466" cy="221798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16329</xdr:colOff>
          <xdr:row>4</xdr:row>
          <xdr:rowOff>10886</xdr:rowOff>
        </xdr:from>
        <xdr:to>
          <xdr:col>2</xdr:col>
          <xdr:colOff>4631871</xdr:colOff>
          <xdr:row>10</xdr:row>
          <xdr:rowOff>103414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M27"/>
  <sheetViews>
    <sheetView tabSelected="1" topLeftCell="B1" zoomScaleNormal="100" workbookViewId="0">
      <selection activeCell="C25" sqref="C25"/>
    </sheetView>
  </sheetViews>
  <sheetFormatPr defaultColWidth="9.15234375" defaultRowHeight="14.6" x14ac:dyDescent="0.4"/>
  <cols>
    <col min="1" max="1" width="5.23046875" style="1" customWidth="1"/>
    <col min="2" max="2" width="3.07421875" style="1" customWidth="1"/>
    <col min="3" max="3" width="65.84375" style="1" customWidth="1"/>
    <col min="4" max="4" width="8.765625" style="1" customWidth="1"/>
    <col min="5" max="5" width="21" style="1" customWidth="1"/>
    <col min="6" max="6" width="25.3046875" style="1" bestFit="1" customWidth="1"/>
    <col min="7" max="7" width="21.3828125" style="1" customWidth="1"/>
    <col min="8" max="8" width="11.3046875" style="1" customWidth="1"/>
    <col min="9" max="9" width="14" style="1" bestFit="1" customWidth="1"/>
    <col min="10" max="10" width="15.69140625" style="1" customWidth="1"/>
    <col min="11" max="12" width="14.69140625" style="1" customWidth="1"/>
    <col min="13" max="13" width="20.3046875" style="1" customWidth="1"/>
    <col min="14" max="16384" width="9.15234375" style="1"/>
  </cols>
  <sheetData>
    <row r="1" spans="3:10" ht="16.75" customHeight="1" thickBot="1" x14ac:dyDescent="0.45">
      <c r="C1" s="18"/>
      <c r="D1" s="18"/>
    </row>
    <row r="2" spans="3:10" ht="15" customHeight="1" x14ac:dyDescent="0.7">
      <c r="C2" s="27"/>
      <c r="D2" s="17"/>
      <c r="E2" s="12"/>
      <c r="F2" s="12"/>
      <c r="G2" s="12"/>
      <c r="H2" s="13"/>
    </row>
    <row r="3" spans="3:10" ht="27.45" customHeight="1" x14ac:dyDescent="0.6">
      <c r="C3" s="36" t="s">
        <v>15</v>
      </c>
      <c r="D3" s="37"/>
      <c r="E3" s="37"/>
      <c r="F3" s="37"/>
      <c r="G3" s="37"/>
      <c r="H3" s="38"/>
    </row>
    <row r="4" spans="3:10" ht="20.6" thickBot="1" x14ac:dyDescent="0.55000000000000004">
      <c r="C4" s="39" t="s">
        <v>11</v>
      </c>
      <c r="D4" s="40"/>
      <c r="E4" s="40"/>
      <c r="F4" s="40"/>
      <c r="G4" s="40"/>
      <c r="H4" s="41"/>
    </row>
    <row r="5" spans="3:10" ht="23.6" thickBot="1" x14ac:dyDescent="0.65">
      <c r="C5" s="28"/>
      <c r="D5" s="19">
        <v>1</v>
      </c>
      <c r="E5" s="46" t="s">
        <v>14</v>
      </c>
      <c r="F5" s="46"/>
      <c r="G5" s="47"/>
      <c r="H5" s="11" t="s">
        <v>6</v>
      </c>
      <c r="J5"/>
    </row>
    <row r="6" spans="3:10" ht="20.05" customHeight="1" thickBot="1" x14ac:dyDescent="0.65">
      <c r="C6" s="28"/>
      <c r="D6" s="8"/>
      <c r="E6" s="22" t="s">
        <v>0</v>
      </c>
      <c r="F6" s="42" t="s">
        <v>1</v>
      </c>
      <c r="G6" s="43"/>
      <c r="H6" s="4"/>
    </row>
    <row r="7" spans="3:10" ht="20.05" customHeight="1" thickBot="1" x14ac:dyDescent="0.65">
      <c r="C7" s="28"/>
      <c r="D7" s="9"/>
      <c r="E7" s="29" t="s">
        <v>2</v>
      </c>
      <c r="F7" s="24">
        <f>IF(E7="Aluminium",69000000000,IF(E7="Stainless Steel",200000000000,F8))</f>
        <v>69000000000</v>
      </c>
      <c r="G7" s="44" t="s">
        <v>17</v>
      </c>
      <c r="H7" s="4"/>
    </row>
    <row r="8" spans="3:10" ht="20.05" customHeight="1" thickBot="1" x14ac:dyDescent="0.65">
      <c r="C8" s="28"/>
      <c r="D8" s="9"/>
      <c r="E8" s="23" t="s">
        <v>4</v>
      </c>
      <c r="F8" s="25">
        <v>0</v>
      </c>
      <c r="G8" s="45"/>
      <c r="H8" s="4"/>
    </row>
    <row r="9" spans="3:10" ht="20.05" customHeight="1" thickBot="1" x14ac:dyDescent="0.65">
      <c r="C9" s="28"/>
      <c r="D9" s="9"/>
      <c r="E9" s="48" t="s">
        <v>19</v>
      </c>
      <c r="F9" s="49"/>
      <c r="G9" s="50"/>
      <c r="H9" s="4"/>
    </row>
    <row r="10" spans="3:10" ht="20.05" customHeight="1" thickBot="1" x14ac:dyDescent="0.65">
      <c r="C10" s="28"/>
      <c r="D10" s="9"/>
      <c r="E10" s="51">
        <v>0.4</v>
      </c>
      <c r="F10" s="52"/>
      <c r="G10" s="6" t="s">
        <v>9</v>
      </c>
      <c r="H10" s="4"/>
    </row>
    <row r="11" spans="3:10" ht="20.05" customHeight="1" thickBot="1" x14ac:dyDescent="0.65">
      <c r="C11" s="28"/>
      <c r="D11" s="20">
        <v>2</v>
      </c>
      <c r="E11" s="46" t="s">
        <v>10</v>
      </c>
      <c r="F11" s="46"/>
      <c r="G11" s="47"/>
      <c r="H11" s="4"/>
    </row>
    <row r="12" spans="3:10" ht="20.05" customHeight="1" thickBot="1" x14ac:dyDescent="0.65">
      <c r="C12" s="28"/>
      <c r="D12" s="8"/>
      <c r="E12" s="31" t="s">
        <v>18</v>
      </c>
      <c r="F12" s="31"/>
      <c r="G12" s="31"/>
      <c r="H12" s="4"/>
    </row>
    <row r="13" spans="3:10" ht="20.05" customHeight="1" thickBot="1" x14ac:dyDescent="0.65">
      <c r="C13" s="28"/>
      <c r="D13" s="9"/>
      <c r="E13" s="30">
        <v>11</v>
      </c>
      <c r="F13" s="30"/>
      <c r="G13" s="6" t="s">
        <v>9</v>
      </c>
      <c r="H13" s="7">
        <f>D</f>
        <v>11</v>
      </c>
    </row>
    <row r="14" spans="3:10" ht="20.05" customHeight="1" thickBot="1" x14ac:dyDescent="0.65">
      <c r="C14" s="28"/>
      <c r="D14" s="21">
        <v>3</v>
      </c>
      <c r="E14" s="33" t="s">
        <v>12</v>
      </c>
      <c r="F14" s="33"/>
      <c r="G14" s="34"/>
      <c r="H14" s="4"/>
    </row>
    <row r="15" spans="3:10" ht="20.05" customHeight="1" thickBot="1" x14ac:dyDescent="0.65">
      <c r="C15" s="28"/>
      <c r="D15" s="9"/>
      <c r="E15" s="31" t="s">
        <v>16</v>
      </c>
      <c r="F15" s="31"/>
      <c r="G15" s="31"/>
      <c r="H15" s="4"/>
    </row>
    <row r="16" spans="3:10" ht="20.05" customHeight="1" thickBot="1" x14ac:dyDescent="0.65">
      <c r="C16" s="28"/>
      <c r="D16" s="9"/>
      <c r="E16" s="30">
        <v>0.2</v>
      </c>
      <c r="F16" s="30"/>
      <c r="G16" s="6" t="s">
        <v>9</v>
      </c>
      <c r="H16" s="4"/>
    </row>
    <row r="17" spans="3:13" ht="20.05" customHeight="1" thickBot="1" x14ac:dyDescent="0.65">
      <c r="C17" s="28"/>
      <c r="D17" s="9"/>
      <c r="E17" s="31" t="s">
        <v>13</v>
      </c>
      <c r="F17" s="31"/>
      <c r="G17" s="31"/>
      <c r="H17" s="4"/>
    </row>
    <row r="18" spans="3:13" ht="20.05" customHeight="1" thickBot="1" x14ac:dyDescent="0.65">
      <c r="C18" s="28"/>
      <c r="D18" s="9"/>
      <c r="E18" s="32">
        <f>D+2</f>
        <v>13</v>
      </c>
      <c r="F18" s="32"/>
      <c r="G18" s="6" t="s">
        <v>9</v>
      </c>
      <c r="H18" s="4">
        <f>d_1/d_2/10</f>
        <v>2.9898380887681162</v>
      </c>
    </row>
    <row r="19" spans="3:13" ht="20.05" customHeight="1" thickBot="1" x14ac:dyDescent="0.65">
      <c r="C19" s="15"/>
      <c r="D19" s="21">
        <v>4</v>
      </c>
      <c r="E19" s="33" t="s">
        <v>20</v>
      </c>
      <c r="F19" s="33"/>
      <c r="G19" s="34"/>
      <c r="H19" s="4"/>
    </row>
    <row r="20" spans="3:13" ht="20.05" customHeight="1" thickBot="1" x14ac:dyDescent="0.65">
      <c r="C20" s="15"/>
      <c r="D20" s="8"/>
      <c r="E20" s="30">
        <v>250</v>
      </c>
      <c r="F20" s="30"/>
      <c r="G20" s="6" t="s">
        <v>8</v>
      </c>
      <c r="H20" s="4"/>
      <c r="J20" s="14"/>
    </row>
    <row r="21" spans="3:13" ht="20.05" customHeight="1" thickBot="1" x14ac:dyDescent="0.65">
      <c r="C21" s="15"/>
      <c r="D21" s="21">
        <v>5</v>
      </c>
      <c r="E21" s="33" t="s">
        <v>21</v>
      </c>
      <c r="F21" s="33"/>
      <c r="G21" s="34"/>
      <c r="H21" s="4"/>
    </row>
    <row r="22" spans="3:13" ht="20.05" customHeight="1" thickBot="1" x14ac:dyDescent="0.65">
      <c r="C22" s="16"/>
      <c r="D22" s="10"/>
      <c r="E22" s="35">
        <f>(F*L*L)/(16*E*H*H*H)*10000000</f>
        <v>5.9796761775362324</v>
      </c>
      <c r="F22" s="35"/>
      <c r="G22" s="26" t="s">
        <v>7</v>
      </c>
      <c r="H22" s="5">
        <f>d_1</f>
        <v>5.9796761775362324</v>
      </c>
    </row>
    <row r="23" spans="3:13" x14ac:dyDescent="0.4">
      <c r="J23" s="2"/>
    </row>
    <row r="24" spans="3:13" x14ac:dyDescent="0.4">
      <c r="J24" s="2"/>
      <c r="K24" s="3"/>
      <c r="L24" s="3"/>
      <c r="M24" s="3"/>
    </row>
    <row r="25" spans="3:13" x14ac:dyDescent="0.4">
      <c r="J25" s="3"/>
      <c r="K25" s="3"/>
      <c r="L25" s="3"/>
      <c r="M25" s="3"/>
    </row>
    <row r="26" spans="3:13" x14ac:dyDescent="0.4">
      <c r="F26" s="1" t="s">
        <v>6</v>
      </c>
      <c r="J26" s="3"/>
      <c r="K26" s="3"/>
      <c r="L26" s="3"/>
      <c r="M26" s="3"/>
    </row>
    <row r="27" spans="3:13" x14ac:dyDescent="0.4">
      <c r="K27" s="3"/>
      <c r="L27" s="3"/>
      <c r="M27" s="3"/>
    </row>
  </sheetData>
  <sheetProtection password="C5FB" sheet="1" objects="1" scenarios="1" selectLockedCells="1"/>
  <protectedRanges>
    <protectedRange sqref="E7" name="Range1"/>
    <protectedRange sqref="F8 F10" name="Range2"/>
    <protectedRange sqref="E10 H7" name="Range3"/>
    <protectedRange sqref="E13" name="Range4"/>
    <protectedRange sqref="E20" name="Range5"/>
  </protectedRanges>
  <mergeCells count="19">
    <mergeCell ref="E14:G14"/>
    <mergeCell ref="E15:G15"/>
    <mergeCell ref="C3:H3"/>
    <mergeCell ref="C4:H4"/>
    <mergeCell ref="F6:G6"/>
    <mergeCell ref="G7:G8"/>
    <mergeCell ref="E13:F13"/>
    <mergeCell ref="E5:G5"/>
    <mergeCell ref="E11:G11"/>
    <mergeCell ref="E12:G12"/>
    <mergeCell ref="E9:G9"/>
    <mergeCell ref="E10:F10"/>
    <mergeCell ref="E16:F16"/>
    <mergeCell ref="E17:G17"/>
    <mergeCell ref="E18:F18"/>
    <mergeCell ref="E21:G21"/>
    <mergeCell ref="E22:F22"/>
    <mergeCell ref="E19:G19"/>
    <mergeCell ref="E20:F20"/>
  </mergeCells>
  <conditionalFormatting sqref="E23">
    <cfRule type="cellIs" dxfId="9" priority="10" operator="between">
      <formula>2.5</formula>
      <formula>5</formula>
    </cfRule>
  </conditionalFormatting>
  <conditionalFormatting sqref="H13">
    <cfRule type="cellIs" dxfId="8" priority="7" operator="between">
      <formula>5</formula>
      <formula>10</formula>
    </cfRule>
    <cfRule type="cellIs" dxfId="7" priority="8" operator="lessThan">
      <formula>5</formula>
    </cfRule>
    <cfRule type="cellIs" dxfId="6" priority="9" operator="greaterThan">
      <formula>10</formula>
    </cfRule>
  </conditionalFormatting>
  <conditionalFormatting sqref="H22">
    <cfRule type="cellIs" dxfId="5" priority="4" operator="between">
      <formula>1.5</formula>
      <formula>3.5</formula>
    </cfRule>
    <cfRule type="cellIs" dxfId="4" priority="5" operator="lessThan">
      <formula>1.5</formula>
    </cfRule>
    <cfRule type="cellIs" dxfId="3" priority="6" operator="greaterThan">
      <formula>3.5</formula>
    </cfRule>
  </conditionalFormatting>
  <conditionalFormatting sqref="H18">
    <cfRule type="cellIs" dxfId="2" priority="1" operator="between">
      <formula>1.4</formula>
      <formula>2.5</formula>
    </cfRule>
    <cfRule type="cellIs" dxfId="1" priority="2" operator="greaterThan">
      <formula>2.5</formula>
    </cfRule>
    <cfRule type="cellIs" dxfId="0" priority="3" operator="lessThan">
      <formula>1.4</formula>
    </cfRule>
  </conditionalFormatting>
  <dataValidations count="1">
    <dataValidation type="list" allowBlank="1" showInputMessage="1" showErrorMessage="1" sqref="I30:I31 E7">
      <formula1>Material</formula1>
    </dataValidation>
  </dataValidation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4099" r:id="rId4">
          <objectPr defaultSize="0" autoPict="0" r:id="rId5">
            <anchor moveWithCells="1" sizeWithCells="1">
              <from>
                <xdr:col>2</xdr:col>
                <xdr:colOff>16329</xdr:colOff>
                <xdr:row>4</xdr:row>
                <xdr:rowOff>10886</xdr:rowOff>
              </from>
              <to>
                <xdr:col>2</xdr:col>
                <xdr:colOff>4631871</xdr:colOff>
                <xdr:row>10</xdr:row>
                <xdr:rowOff>103414</xdr:rowOff>
              </to>
            </anchor>
          </objectPr>
        </oleObject>
      </mc:Choice>
      <mc:Fallback>
        <oleObject progId="Visio.Drawing.11" shapeId="409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7" sqref="E17"/>
    </sheetView>
  </sheetViews>
  <sheetFormatPr defaultRowHeight="14.6" x14ac:dyDescent="0.4"/>
  <cols>
    <col min="1" max="1" width="19.15234375" customWidth="1"/>
  </cols>
  <sheetData>
    <row r="1" spans="1:1" x14ac:dyDescent="0.25">
      <c r="A1" t="s">
        <v>2</v>
      </c>
    </row>
    <row r="2" spans="1:1" x14ac:dyDescent="0.25">
      <c r="A2" t="s">
        <v>3</v>
      </c>
    </row>
    <row r="3" spans="1:1" x14ac:dyDescent="0.25">
      <c r="A3" t="s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3B93BDB23D454786871CA425AE2230" ma:contentTypeVersion="1" ma:contentTypeDescription="Create a new document." ma:contentTypeScope="" ma:versionID="e5c130f03d8fd4506ee39c9aa9600306">
  <xsd:schema xmlns:xsd="http://www.w3.org/2001/XMLSchema" xmlns:xs="http://www.w3.org/2001/XMLSchema" xmlns:p="http://schemas.microsoft.com/office/2006/metadata/properties" xmlns:ns2="2da539dd-ddd1-44f6-a7ff-d745d64a011d" targetNamespace="http://schemas.microsoft.com/office/2006/metadata/properties" ma:root="true" ma:fieldsID="4b68923503184b6051d629b8ed6860aa" ns2:_="">
    <xsd:import namespace="2da539dd-ddd1-44f6-a7ff-d745d64a01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a539dd-ddd1-44f6-a7ff-d745d64a01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8D2C04-3774-46AE-903D-EFD445C6A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a539dd-ddd1-44f6-a7ff-d745d64a01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D811D-53DA-4F02-AA46-DA4CEEA6E2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FFD8AE-C27A-482F-9A9D-3FF196A4286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2da539dd-ddd1-44f6-a7ff-d745d64a011d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CapTIvate Metal Touch</vt:lpstr>
      <vt:lpstr>Sheet2</vt:lpstr>
      <vt:lpstr>D</vt:lpstr>
      <vt:lpstr>d_1</vt:lpstr>
      <vt:lpstr>d_2</vt:lpstr>
      <vt:lpstr>E</vt:lpstr>
      <vt:lpstr>F</vt:lpstr>
      <vt:lpstr>H</vt:lpstr>
      <vt:lpstr>L</vt:lpstr>
      <vt:lpstr>Material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2017-08-18T02:23:18Z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0x010100DE3B93BDB23D454786871CA425AE2230</vt:lpwstr>
  </property>
</Properties>
</file>